
<file path=[Content_Types].xml><?xml version="1.0" encoding="utf-8"?>
<Types xmlns="http://schemas.openxmlformats.org/package/2006/content-types">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sharedStrings.xml" ContentType="application/vnd.openxmlformats-officedocument.spreadsheetml.sharedStrings+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activeTab="0" firstSheet="0" showHorizontalScroll="true" showSheetTabs="true" showVerticalScroll="true" tabRatio="480" windowHeight="8192" windowWidth="16384" xWindow="0" yWindow="0"/>
  </bookViews>
  <sheets>
    <sheet name="Sheet1" sheetId="1" state="visible" r:id="rId2"/>
    <sheet name="Sheet2" sheetId="2" state="visible" r:id="rId3"/>
    <sheet name="Sheet3" sheetId="3" state="visible" r:id="rId4"/>
  </sheets>
  <calcPr iterateCount="100" refMode="A1" iterate="false" iterateDelta="0.0001"/>
</workbook>
</file>

<file path=xl/sharedStrings.xml><?xml version="1.0" encoding="utf-8"?>
<sst xmlns="http://schemas.openxmlformats.org/spreadsheetml/2006/main" count="131" uniqueCount="105">
  <si>
    <t>Estimate for Construction of Guest House of Beant College of Engg. At Gurdaspur. </t>
  </si>
  <si>
    <t>Ground Floor Covd Area= 3835 Sft</t>
  </si>
  <si>
    <t>Sr. No.</t>
  </si>
  <si>
    <t>CSR item</t>
  </si>
  <si>
    <t>Brief detail and unit</t>
  </si>
  <si>
    <t>Quantity</t>
  </si>
  <si>
    <t>Unit rate</t>
  </si>
  <si>
    <t>Premium (2013)</t>
  </si>
  <si>
    <t>Cost of work, Rs</t>
  </si>
  <si>
    <t>Earth work in excavation in foundations, trenches etc. in all kinds of soil where pick jumper work is not involved and not exceeding 2.0 metres depth including dressing of bottom and sides of trenches, stacking the excavated soil clear from the edge of excavation (cum)</t>
  </si>
  <si>
    <t>NS</t>
  </si>
  <si>
    <t>Anti Termite Treatment(Sq.m)</t>
  </si>
  <si>
    <t>10.8a</t>
  </si>
  <si>
    <t>Cement concrete 1:5:10 with brick ballast 40mm gauge.(P.C.C.  cum.)</t>
  </si>
  <si>
    <t>6.8A(1)</t>
  </si>
  <si>
    <t>Earth filling under floors with surplus ordinary soil or soil containing gravel or kankar upto 40% excavated from foundation and taken only from outside the building plinth in 15 cm layers including ramming, watering and consolidating lead upto 30 metres</t>
  </si>
  <si>
    <t>Reinforced cement concrete 1:2:4 hand mixed but excluding steel reinforcement, centring and shuttering in foundation and plinth (cum)</t>
  </si>
  <si>
    <t>First class burnt brick work laid in cement, lime, sand mortar 1:1:6 (One cement, One lime, six sand) in foundation and plinth (cum) </t>
  </si>
  <si>
    <t>Damp proof course 4 cm thick of cement concrete 1: 2: 4 with two coats of bitumen 20/30 penetration @ 1.65 kg per sqm laid hot and sanded (Sqm)</t>
  </si>
  <si>
    <t>10.14 &amp;10.46</t>
  </si>
  <si>
    <t>Reinforced cement concrete M-20 andmachine mix and vibrator but excluding steel reinforcement, centring and shuttering in foundation and plinth (cum)</t>
  </si>
  <si>
    <t>First class burnt brick work laid in cement sand mortar 1:6 in first storey upto 4 metres above plinth level (cum)</t>
  </si>
  <si>
    <t>115 mm thick brick wall with every fourth course reinforced with hoop iron laid in 1 :4 cement sand mortar in super structure (cum)</t>
  </si>
  <si>
    <t>10.14 &amp; 10.46</t>
  </si>
  <si>
    <t>Reinforced cement concrete M-20 andmachine mix and vibrator but excluding steel reinforcement, centring and shuttering in Slab (cum)</t>
  </si>
  <si>
    <t>Mumty (sq m)</t>
  </si>
  <si>
    <t>17.15 ii (A)</t>
  </si>
  <si>
    <t>Chowkats of commercial hard wood such as Hollock confirming to ISI specification no 1003 m kiln seasoned of doors and windows including iron hold fasts, corner straps cleats, stops, bolts for hold fasts etc, complete fixed in position (Section 60mm x 150mm)Double rebate (m.)</t>
  </si>
  <si>
    <t>17.15 ii (B)</t>
  </si>
  <si>
    <t>Single Rebate (m.) Chokhat</t>
  </si>
  <si>
    <t>Factory manufactured flush door fixed in position iron hinges, etc (excluding the cost of any fittings other than specified above but including labour for fixing the same in position (Code : II Revision IS-2191 Part-I) 1973 (sq m)</t>
  </si>
  <si>
    <t>Providing and fixing commercial plywood 18mm thick (Sq m) Cub Board and side board</t>
  </si>
  <si>
    <t>Preparation of plastered surfaces for
distempering including surface, applying filling
with approved quality filler consisting of
plaster of Paris and chalk mitti including
finishing the surface to the required finish
complete</t>
  </si>
  <si>
    <t>Finishing walls with exterior decorative
cement based paint such as snowcem,
robbiacem etc. two coats to give an even
shade</t>
  </si>
  <si>
    <t>Reinforced cement concrete 1:2:4 hand mixed but excluding steel reinforcement, centring and shuttering in shelves (cum.)</t>
  </si>
  <si>
    <t>Wrought iron and mild steel ladders, framed grills, grating etc. with ends of bars, riveted or welded or forged, framed window guards, barred iron doors, stair case, iron railing including cost of bolts and nuts or screws or welding rod, complete fixed in position (Qtl)</t>
  </si>
  <si>
    <t>17.15(1)</t>
  </si>
  <si>
    <t>Deodar wood chowkats including iron hold fasts iron hinges corner straps clears, stops wooden knobs fixed in position.(sqm)</t>
  </si>
  <si>
    <t>17.26 (3)</t>
  </si>
  <si>
    <t>5.5mm thick Plate glass (INDIAN) (sqm)</t>
  </si>
  <si>
    <t>Cold twisted deformed (Ribbed/ Tor Steel Bar) Bars Fe 500 grade as per IS 1786-1985, for R.C.C works, where not including in the complete rate of RCC including bending and placing in position complete (Slab steel fe500) (Qtl)</t>
  </si>
  <si>
    <t>10mm thick cement plaster 1 : 4 on (sq m) inside</t>
  </si>
  <si>
    <t>12.5mm thick cement plaster 1:4 (sq m) outside</t>
  </si>
  <si>
    <t>6.8b</t>
  </si>
  <si>
    <t>Earth work (exclusive of compensation for earth) in excavation in ordinary soil or soil containing gravel or kankar upto 40 % and filling in 15 cm layers in foundation and plinth including ramming, watering and consolidating under floors with earth brought from a distance not exceeding 30 metres (cum) total building </t>
  </si>
  <si>
    <t>Terracing consiting of tiles 22.86x11.43x3.83cm laid over 25 mm mud plaster 7.5 cm mud filling on another laver of 25mm mud plaster including two coats of bitumen laid hot at 1.65 Kg/sqm top of RCC slab including grouting with cement sand mortar 1:4 and top surface to be left clean after wire brushing etc (sq m.)</t>
  </si>
  <si>
    <t>Cement concrete 1:2:4 gola 10cm x 10cm concave quadrant along junction of roofs with parapet wall finished smooth, where specially specified (m) </t>
  </si>
  <si>
    <t>14.76b</t>
  </si>
  <si>
    <t>White marble tiles with grey streaks
arranged from Markrana, Doongri, Adanga
and Chak Doongri veined of 15 mm to 20
mm thick in risers of skirting dado, pillars
and wall lining including matching the 1:3
and jointed neat cement slurry including the
cost of cramps labour for fixing cramps pins
and dowels etc. including rubbing and
polishing complete in all respecSlabs sizes 30cm x 30cm to 45 cm x60 cm (Sq m)</t>
  </si>
  <si>
    <t>Kota stone tile flooring 20mm to 30 mm thick over 12.5mm thick base of cement mortar 1:3 (1 cement, 3 Sand) laid and jointed with neat cement slurry, mixed with pigment to
match the shade of stone including rubbing and polishing (Sq m) in Porch</t>
  </si>
  <si>
    <t>Kota stone tiles 20mm thick in skirting risers of steps, dado walls and pillars laid in 12.5mm thick cement mortar 1:3 (1 cement 3 coarse sand) and jointed with neat cement slurry mixed with pigment to match the shade of stone, including rubbing and polishing (sq m)  in rooms etc</t>
  </si>
  <si>
    <t>White glazed tiles 10 cm x 10 cm and 6 mm thick in skirting and dado on 12 mm thick cement plaster 1:3 in base and joined with white cement slurry in joints including bevelled corners (Sq m)</t>
  </si>
  <si>
    <t>Railing  m</t>
  </si>
  <si>
    <t>Window grill kg</t>
  </si>
  <si>
    <t>Total</t>
  </si>
  <si>
    <t>Estimate of Water Supply and Sanitary Items </t>
  </si>
  <si>
    <t>Providing and fixing Polyethelene- Aluminium-polyethelene  PE-AL-PE) composite Pressure Pipes conforming to IS - 15450 U.V. stabilised with carbon black having thermal stability for hot &amp;
cold water supply, capable to withstand temperature up to 80°C including all special fittings of composite material (engineering plastic blend and brass inserts wherever required ) e.g. elbows , tees, reducers, couplers &amp; connectors etc. with clamps at 1.00 m spacing. This includes the costs of cutting chases and including testing of joints complete as per direction of the engineer in charge. Concealed work including cutting chases and making goo/d the wall etc. </t>
  </si>
  <si>
    <t>28.38 (a)</t>
  </si>
  <si>
    <t>1216 (16 mm o/d) pipe (m)</t>
  </si>
  <si>
    <t>28.38 (d)</t>
  </si>
  <si>
    <t>2532 (32 mm o/d) pipe (m)</t>
  </si>
  <si>
    <t>Diverter</t>
  </si>
  <si>
    <t>Mixture</t>
  </si>
  <si>
    <t>Concealed</t>
  </si>
  <si>
    <t>Floor Trap</t>
  </si>
  <si>
    <t>30.26 (f)</t>
  </si>
  <si>
    <t>Chinaware wall mounted E W.C. type
suite single syphonic matching chinaware cistern 10 ltr. Capacity and P.V.C cover.</t>
  </si>
  <si>
    <t>30.26 (a)</t>
  </si>
  <si>
    <t>Chinaware Indian type water closet
sizes 580mm</t>
  </si>
  <si>
    <t>Taps</t>
  </si>
  <si>
    <t>PVC Bends</t>
  </si>
  <si>
    <t>30.71 (b)</t>
  </si>
  <si>
    <t>Providing &amp; fixing in position best Indian
make C.P brass wall mixer 15 mm. Without Telephonic shower</t>
  </si>
  <si>
    <t>30.66 (b)</t>
  </si>
  <si>
    <t>Providing &amp; Fixing in postion stop cock /
Angle valve (as approved by the Engineer-incharge) C.P.brass 15mm Concealed stop
cock with flange</t>
  </si>
  <si>
    <t>Wash Basin (Make Classic)</t>
  </si>
  <si>
    <t>30.63 (c)</t>
  </si>
  <si>
    <t>Providing &amp; Fixing in position best Indian make coat and hat hooks fixed into wall with c.p. brass screws and rawl plugs etc. complete including cutting and making good the walls etc. Aluminium coat and hat hook one way</t>
  </si>
  <si>
    <t>Waste Jaali</t>
  </si>
  <si>
    <t>30.47 (a)</t>
  </si>
  <si>
    <t>Providing and fixing in position best quality
stainless steel sinks with complete fitting. Size 600 mm x 450 mm x 200 mm (Net size excluding flat edge)</t>
  </si>
  <si>
    <t>30.58 (c.)</t>
  </si>
  <si>
    <t>Providing and fixing in position towel rails / ring fixed in with rawl plugs embedded in walls with brass screws, complete in all
respects including cutting and making good
the walls etc. C.P. brass towel Rails size 20mm dia 460mm long</t>
  </si>
  <si>
    <t>30.58 (g)</t>
  </si>
  <si>
    <t>Acrylic glass shelve</t>
  </si>
  <si>
    <t>Thread Sffeda, Miscellaneous (Lump Sum)</t>
  </si>
  <si>
    <t>30.60 (d)</t>
  </si>
  <si>
    <t>Providing and fixing in position best Indian make soap dish fixed into wall with C.P brass screws and complete in all respects including cutting and making good the walls etc. Vitreous Chinaware soap dish size 200mm x 100mm</t>
  </si>
  <si>
    <t>Estimate of Sewerage and Drainage Items</t>
  </si>
  <si>
    <t>29.65 (b)</t>
  </si>
  <si>
    <t>125mm o/d pipe (m)</t>
  </si>
  <si>
    <t>29.65 (a)</t>
  </si>
  <si>
    <t>110mm o/d pipe</t>
  </si>
  <si>
    <t>Providing and fixing in position C.I. gully trap
cover weighing approximately 7.26 kg and
frame for gully trap chamber clear opening
size 300mm x 300mm and out side size
330mmx330mm including painting the
exposed surface with 3 coats of black
bitumastic superior paint of approved
manufacture etc.</t>
  </si>
  <si>
    <t>1 (vi)</t>
  </si>
  <si>
    <t>Plain bend 100mm dia.</t>
  </si>
  <si>
    <t>29.89 (b)</t>
  </si>
  <si>
    <t>Construction of brick masonry inspection chambers size as given below upto 0.60 m average depth in 1:5 cement sand mortar, lime concrete with 40 per cent lime mortar 2:3 in foundation, cement concrete 1:2:4 benching 12.50mm thick cement plaster 1:2 with a floating coat of 1mm thick of neat cement, R.C.C. 1:2:4 slabs 100mm thick cement concrete topping 50mm thick with 455mm x 455mm, 455mm x 610mm
inside light duty C.I. inspection chamber cover and frame (Weight as per I.S.I specifications) painted with 3 coats of black bitumastic paint conforming to I.S.I complete as per standard design. b450mm x 600mm inside with 455mm x 610mm cover and frame light duty double seal.</t>
  </si>
  <si>
    <t>30.81 (a) 1 (vi)</t>
  </si>
  <si>
    <t>100mm i/d cowls</t>
  </si>
  <si>
    <t>30.81 (a) 1 (viii)</t>
  </si>
  <si>
    <t>100mm i/d collars</t>
  </si>
  <si>
    <t>Estimate for Construction of Guest House of Beant College of Engg. At Gurdasspur. </t>
  </si>
  <si>
    <t>15% of total of EI</t>
  </si>
  <si>
    <t>Grand Total</t>
  </si>
</sst>
</file>

<file path=xl/styles.xml><?xml version="1.0" encoding="utf-8"?>
<styleSheet xmlns="http://schemas.openxmlformats.org/spreadsheetml/2006/main">
  <numFmts count="3">
    <numFmt formatCode="GENERAL" numFmtId="164"/>
    <numFmt formatCode="GENERAL" numFmtId="165"/>
    <numFmt formatCode="0.00" numFmtId="166"/>
  </numFmts>
  <fonts count="8">
    <font>
      <sz val="12"/>
      <color rgb="FF000000"/>
      <name val="Calibri"/>
      <family val="2"/>
      <charset val="1"/>
    </font>
    <font>
      <sz val="10"/>
      <name val="Arial"/>
      <family val="0"/>
    </font>
    <font>
      <sz val="10"/>
      <name val="Arial"/>
      <family val="0"/>
    </font>
    <font>
      <sz val="10"/>
      <name val="Arial"/>
      <family val="0"/>
    </font>
    <font>
      <b val="true"/>
      <i val="true"/>
      <sz val="16"/>
      <color rgb="FF000000"/>
      <name val="Calibri"/>
      <family val="2"/>
      <charset val="1"/>
    </font>
    <font>
      <b val="true"/>
      <i val="true"/>
      <u val="single"/>
      <sz val="12"/>
      <color rgb="FF000000"/>
      <name val="Calibri"/>
      <family val="2"/>
      <charset val="1"/>
    </font>
    <font>
      <b val="true"/>
      <sz val="12"/>
      <color rgb="FF000000"/>
      <name val="Times New Roman"/>
      <family val="1"/>
      <charset val="1"/>
    </font>
    <font>
      <b val="true"/>
      <sz val="12"/>
      <color rgb="FF000000"/>
      <name val="Calibri"/>
      <family val="2"/>
      <charset val="1"/>
    </font>
  </fonts>
  <fills count="2">
    <fill>
      <patternFill patternType="none"/>
    </fill>
    <fill>
      <patternFill patternType="gray125"/>
    </fill>
  </fills>
  <borders count="5">
    <border diagonalDown="false" diagonalUp="false">
      <left/>
      <right/>
      <top/>
      <bottom/>
      <diagonal/>
    </border>
    <border diagonalDown="false" diagonalUp="false">
      <left/>
      <right/>
      <top/>
      <bottom style="thin"/>
      <diagonal/>
    </border>
    <border diagonalDown="false" diagonalUp="false">
      <left style="thin"/>
      <right style="thin"/>
      <top style="thin"/>
      <bottom style="thin"/>
      <diagonal/>
    </border>
    <border diagonalDown="false" diagonalUp="false">
      <left/>
      <right/>
      <top style="thin"/>
      <bottom style="thin"/>
      <diagonal/>
    </border>
    <border diagonalDown="false" diagonalUp="false">
      <left style="thin"/>
      <right style="thin"/>
      <top/>
      <bottom/>
      <diagonal/>
    </border>
  </borders>
  <cellStyleXfs count="22">
    <xf applyAlignment="true" applyBorder="true" applyFont="true" applyProtection="true" borderId="0" fillId="0" fontId="0" numFmtId="164">
      <alignment horizontal="justify" indent="0" shrinkToFit="false" textRotation="0" vertical="top" wrapText="true"/>
      <protection hidden="false" locked="true"/>
    </xf>
    <xf applyAlignment="false" applyBorder="false" applyFont="true" applyProtection="false" borderId="0" fillId="0" fontId="1" numFmtId="0"/>
    <xf applyAlignment="false" applyBorder="false" applyFont="true" applyProtection="false" borderId="0" fillId="0" fontId="1" numFmtId="0"/>
    <xf applyAlignment="false" applyBorder="false" applyFont="true" applyProtection="false" borderId="0" fillId="0" fontId="2" numFmtId="0"/>
    <xf applyAlignment="false" applyBorder="false" applyFont="true" applyProtection="false" borderId="0" fillId="0" fontId="2"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1" numFmtId="43"/>
    <xf applyAlignment="false" applyBorder="false" applyFont="true" applyProtection="false" borderId="0" fillId="0" fontId="1" numFmtId="41"/>
    <xf applyAlignment="false" applyBorder="false" applyFont="true" applyProtection="false" borderId="0" fillId="0" fontId="1" numFmtId="44"/>
    <xf applyAlignment="false" applyBorder="false" applyFont="true" applyProtection="false" borderId="0" fillId="0" fontId="1" numFmtId="42"/>
    <xf applyAlignment="false" applyBorder="false" applyFont="true" applyProtection="false" borderId="0" fillId="0" fontId="1" numFmtId="9"/>
    <xf applyAlignment="true" applyBorder="true" applyFont="true" applyProtection="true" borderId="0" fillId="0" fontId="4" numFmtId="164">
      <alignment horizontal="center" indent="0" shrinkToFit="false" textRotation="0" vertical="top" wrapText="true"/>
      <protection hidden="false" locked="true"/>
    </xf>
    <xf applyAlignment="true" applyBorder="true" applyFont="true" applyProtection="true" borderId="0" fillId="0" fontId="5" numFmtId="164">
      <alignment horizontal="justify" indent="0" shrinkToFit="false" textRotation="0" vertical="top" wrapText="true"/>
      <protection hidden="false" locked="true"/>
    </xf>
  </cellStyleXfs>
  <cellXfs count="18">
    <xf applyAlignment="false" applyBorder="false" applyFont="false" applyProtection="false" borderId="0" fillId="0" fontId="0" numFmtId="164" xfId="0">
      <alignment horizontal="justify" indent="0" shrinkToFit="false" textRotation="0" vertical="top" wrapText="true"/>
      <protection hidden="false" locked="true"/>
    </xf>
    <xf applyAlignment="false" applyBorder="false" applyFont="true" applyProtection="false" borderId="0" fillId="0" fontId="4" numFmtId="164" xfId="20">
      <alignment horizontal="center" indent="0" shrinkToFit="false" textRotation="0" vertical="top" wrapText="true"/>
      <protection hidden="false" locked="true"/>
    </xf>
    <xf applyAlignment="false" applyBorder="false" applyFont="true" applyProtection="false" borderId="0" fillId="0" fontId="0" numFmtId="164" xfId="0">
      <alignment horizontal="justify" indent="0" shrinkToFit="false" textRotation="0" vertical="top" wrapText="true"/>
      <protection hidden="false" locked="true"/>
    </xf>
    <xf applyAlignment="false" applyBorder="false" applyFont="true" applyProtection="false" borderId="0" fillId="0" fontId="5" numFmtId="164" xfId="21">
      <alignment horizontal="justify" indent="0" shrinkToFit="false" textRotation="0" vertical="top" wrapText="true"/>
      <protection hidden="false" locked="true"/>
    </xf>
    <xf applyAlignment="false" applyBorder="false" applyFont="false" applyProtection="false" borderId="0" fillId="0" fontId="0" numFmtId="165" xfId="0">
      <alignment horizontal="justify" indent="0" shrinkToFit="false" textRotation="0" vertical="top" wrapText="true"/>
      <protection hidden="false" locked="true"/>
    </xf>
    <xf applyAlignment="true" applyBorder="true" applyFont="true" applyProtection="false" borderId="1" fillId="0" fontId="6" numFmtId="164" xfId="0">
      <alignment horizontal="center" indent="0" shrinkToFit="false" textRotation="0" vertical="center" wrapText="true"/>
      <protection hidden="false" locked="true"/>
    </xf>
    <xf applyAlignment="true" applyBorder="true" applyFont="true" applyProtection="false" borderId="2" fillId="0" fontId="7" numFmtId="164" xfId="0">
      <alignment horizontal="center" indent="0" shrinkToFit="false" textRotation="0" vertical="center" wrapText="false"/>
      <protection hidden="false" locked="true"/>
    </xf>
    <xf applyAlignment="true" applyBorder="true" applyFont="true" applyProtection="false" borderId="2" fillId="0" fontId="7" numFmtId="164" xfId="0">
      <alignment horizontal="center" indent="0" shrinkToFit="false" textRotation="0" vertical="center" wrapText="true"/>
      <protection hidden="false" locked="true"/>
    </xf>
    <xf applyAlignment="true" applyBorder="false" applyFont="false" applyProtection="false" borderId="0" fillId="0" fontId="0" numFmtId="164" xfId="0">
      <alignment horizontal="center" indent="0" shrinkToFit="false" textRotation="0" vertical="top" wrapText="false"/>
      <protection hidden="false" locked="true"/>
    </xf>
    <xf applyAlignment="true" applyBorder="false" applyFont="true" applyProtection="false" borderId="0" fillId="0" fontId="0" numFmtId="164" xfId="0">
      <alignment horizontal="left" indent="0" shrinkToFit="false" textRotation="0" vertical="center" wrapText="true"/>
      <protection hidden="false" locked="true"/>
    </xf>
    <xf applyAlignment="true" applyBorder="false" applyFont="false" applyProtection="false" borderId="0" fillId="0" fontId="0" numFmtId="164" xfId="0">
      <alignment horizontal="center" indent="0" shrinkToFit="false" textRotation="0" vertical="center" wrapText="false"/>
      <protection hidden="false" locked="true"/>
    </xf>
    <xf applyAlignment="true" applyBorder="false" applyFont="true" applyProtection="false" borderId="0" fillId="0" fontId="0" numFmtId="164" xfId="0">
      <alignment horizontal="left" indent="0" shrinkToFit="false" textRotation="0" vertical="center" wrapText="false"/>
      <protection hidden="false" locked="true"/>
    </xf>
    <xf applyAlignment="false" applyBorder="false" applyFont="true" applyProtection="false" borderId="0" fillId="0" fontId="7" numFmtId="164" xfId="0">
      <alignment horizontal="justify" indent="0" shrinkToFit="false" textRotation="0" vertical="top" wrapText="true"/>
      <protection hidden="false" locked="true"/>
    </xf>
    <xf applyAlignment="true" applyBorder="true" applyFont="false" applyProtection="false" borderId="1" fillId="0" fontId="0" numFmtId="164" xfId="0">
      <alignment horizontal="center" indent="0" shrinkToFit="false" textRotation="0" vertical="center" wrapText="false"/>
      <protection hidden="false" locked="true"/>
    </xf>
    <xf applyAlignment="true" applyBorder="true" applyFont="true" applyProtection="false" borderId="3" fillId="0" fontId="6" numFmtId="164" xfId="0">
      <alignment horizontal="center" indent="0" shrinkToFit="false" textRotation="0" vertical="center" wrapText="true"/>
      <protection hidden="false" locked="true"/>
    </xf>
    <xf applyAlignment="true" applyBorder="true" applyFont="true" applyProtection="false" borderId="2" fillId="0" fontId="7" numFmtId="164" xfId="0">
      <alignment horizontal="center" indent="0" shrinkToFit="false" textRotation="0" vertical="bottom" wrapText="false"/>
      <protection hidden="false" locked="true"/>
    </xf>
    <xf applyAlignment="true" applyBorder="true" applyFont="true" applyProtection="false" borderId="4" fillId="0" fontId="7" numFmtId="166" xfId="0">
      <alignment horizontal="right" indent="0" shrinkToFit="false" textRotation="0" vertical="center" wrapText="false"/>
      <protection hidden="false" locked="true"/>
    </xf>
    <xf applyAlignment="false" applyBorder="false" applyFont="true" applyProtection="false" borderId="0" fillId="0" fontId="7" numFmtId="166" xfId="0">
      <alignment horizontal="justify" indent="0" shrinkToFit="false" textRotation="0" vertical="top" wrapText="true"/>
      <protection hidden="false" locked="true"/>
    </xf>
  </cellXfs>
  <cellStyles count="8">
    <cellStyle builtinId="0" customBuiltin="false" name="Normal" xfId="0"/>
    <cellStyle builtinId="3" customBuiltin="false" name="Comma" xfId="15"/>
    <cellStyle builtinId="6" customBuiltin="false" name="Comma [0]" xfId="16"/>
    <cellStyle builtinId="4" customBuiltin="false" name="Currency" xfId="17"/>
    <cellStyle builtinId="7" customBuiltin="false" name="Currency [0]" xfId="18"/>
    <cellStyle builtinId="5" customBuiltin="false" name="Percent" xfId="19"/>
    <cellStyle builtinId="54" customBuiltin="true" name="Heading" xfId="20"/>
    <cellStyle builtinId="54" customBuiltin="true" name="Result" xfId="21"/>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4:G41"/>
  <sheetViews>
    <sheetView colorId="64" defaultGridColor="true" rightToLeft="false" showFormulas="false" showGridLines="true" showOutlineSymbols="true" showRowColHeaders="true" showZeros="true" tabSelected="true" topLeftCell="A37" view="normal" windowProtection="false" workbookViewId="0" zoomScale="100" zoomScaleNormal="100" zoomScalePageLayoutView="100">
      <selection activeCell="D38" activeCellId="0" pane="topLeft" sqref="D38"/>
    </sheetView>
  </sheetViews>
  <sheetFormatPr defaultRowHeight="23.8"/>
  <cols>
    <col collapsed="false" hidden="false" max="1" min="1" style="0" width="6.12222222222222"/>
    <col collapsed="false" hidden="false" max="2" min="2" style="0" width="6.31851851851852"/>
    <col collapsed="false" hidden="false" max="3" min="3" style="0" width="28.6259259259259"/>
    <col collapsed="false" hidden="false" max="4" min="4" style="0" width="9.67407407407407"/>
    <col collapsed="false" hidden="false" max="5" min="5" style="0" width="9.97037037037037"/>
    <col collapsed="false" hidden="false" max="6" min="6" style="0" width="10.0666666666667"/>
    <col collapsed="false" hidden="false" max="7" min="7" style="0" width="10.262962962963"/>
    <col collapsed="false" hidden="false" max="1025" min="8" style="0" width="11"/>
  </cols>
  <sheetData>
    <row collapsed="false" customFormat="false" customHeight="true" hidden="false" ht="47.75" outlineLevel="0" r="4">
      <c r="B4" s="1" t="s">
        <v>0</v>
      </c>
      <c r="C4" s="1"/>
      <c r="D4" s="1"/>
      <c r="E4" s="1"/>
      <c r="F4" s="1"/>
      <c r="G4" s="1"/>
    </row>
    <row collapsed="false" customFormat="false" customHeight="true" hidden="false" ht="24.6" outlineLevel="0" r="5">
      <c r="B5" s="2" t="s">
        <v>1</v>
      </c>
      <c r="C5" s="2"/>
      <c r="D5" s="2"/>
      <c r="E5" s="2"/>
      <c r="F5" s="2"/>
      <c r="G5" s="2"/>
    </row>
    <row collapsed="false" customFormat="true" customHeight="false" hidden="false" ht="38.8" outlineLevel="0" r="6" s="3">
      <c r="A6" s="3" t="s">
        <v>2</v>
      </c>
      <c r="B6" s="3" t="s">
        <v>3</v>
      </c>
      <c r="C6" s="3" t="s">
        <v>4</v>
      </c>
      <c r="D6" s="3" t="s">
        <v>5</v>
      </c>
      <c r="E6" s="3" t="s">
        <v>6</v>
      </c>
      <c r="F6" s="3" t="s">
        <v>7</v>
      </c>
      <c r="G6" s="3" t="s">
        <v>8</v>
      </c>
    </row>
    <row collapsed="false" customFormat="false" customHeight="false" hidden="false" ht="138.05" outlineLevel="0" r="7">
      <c r="A7" s="0" t="n">
        <v>1</v>
      </c>
      <c r="B7" s="0" t="n">
        <v>6.6</v>
      </c>
      <c r="C7" s="0" t="s">
        <v>9</v>
      </c>
      <c r="D7" s="0" t="n">
        <v>330</v>
      </c>
      <c r="E7" s="0" t="n">
        <v>66.28</v>
      </c>
      <c r="F7" s="0" t="n">
        <v>12</v>
      </c>
      <c r="G7" s="4" t="n">
        <f aca="false">(E7+(E7*F7/100))*D7</f>
        <v>24497.088</v>
      </c>
    </row>
    <row collapsed="false" customFormat="false" customHeight="false" hidden="false" ht="24.6" outlineLevel="0" r="8">
      <c r="A8" s="0" t="n">
        <v>2</v>
      </c>
      <c r="B8" s="0" t="s">
        <v>10</v>
      </c>
      <c r="C8" s="0" t="s">
        <v>11</v>
      </c>
      <c r="D8" s="0" t="n">
        <v>1626.26</v>
      </c>
      <c r="E8" s="0" t="n">
        <v>25</v>
      </c>
      <c r="G8" s="4" t="n">
        <f aca="false">(E8+(E8*F8/100))*D8</f>
        <v>40656.5</v>
      </c>
    </row>
    <row collapsed="false" customFormat="false" customHeight="false" hidden="false" ht="52.95" outlineLevel="0" r="9">
      <c r="A9" s="0" t="n">
        <v>3</v>
      </c>
      <c r="B9" s="0" t="s">
        <v>12</v>
      </c>
      <c r="C9" s="0" t="s">
        <v>13</v>
      </c>
      <c r="D9" s="0" t="n">
        <v>35</v>
      </c>
      <c r="E9" s="0" t="n">
        <v>1847.29</v>
      </c>
      <c r="F9" s="0" t="n">
        <v>18</v>
      </c>
      <c r="G9" s="4" t="n">
        <f aca="false">(E9+(E9*F9/100))*D9</f>
        <v>76293.077</v>
      </c>
    </row>
    <row collapsed="false" customFormat="false" customHeight="false" hidden="false" ht="123.85" outlineLevel="0" r="10">
      <c r="A10" s="0" t="n">
        <v>4</v>
      </c>
      <c r="B10" s="0" t="s">
        <v>14</v>
      </c>
      <c r="C10" s="0" t="s">
        <v>15</v>
      </c>
      <c r="D10" s="0" t="n">
        <v>66</v>
      </c>
      <c r="E10" s="0" t="n">
        <v>23.72</v>
      </c>
      <c r="F10" s="0" t="n">
        <v>12</v>
      </c>
      <c r="G10" s="4" t="n">
        <f aca="false">(E10+(E10*F10/100))*D10</f>
        <v>1753.3824</v>
      </c>
    </row>
    <row collapsed="false" customFormat="false" customHeight="false" hidden="false" ht="81.3" outlineLevel="0" r="11">
      <c r="A11" s="0" t="n">
        <v>5</v>
      </c>
      <c r="B11" s="0" t="n">
        <v>10.14</v>
      </c>
      <c r="C11" s="0" t="s">
        <v>16</v>
      </c>
      <c r="D11" s="0" t="n">
        <v>56</v>
      </c>
      <c r="E11" s="0" t="n">
        <v>3081.46</v>
      </c>
      <c r="F11" s="0" t="n">
        <v>18</v>
      </c>
      <c r="G11" s="4" t="n">
        <f aca="false">(E11+(E11*F11/100))*D11</f>
        <v>203622.8768</v>
      </c>
    </row>
    <row collapsed="false" customFormat="false" customHeight="false" hidden="false" ht="67.15" outlineLevel="0" r="12">
      <c r="A12" s="0" t="n">
        <v>6</v>
      </c>
      <c r="B12" s="0" t="n">
        <v>11.16</v>
      </c>
      <c r="C12" s="0" t="s">
        <v>17</v>
      </c>
      <c r="D12" s="0" t="n">
        <v>90</v>
      </c>
      <c r="E12" s="0" t="n">
        <v>2595.88</v>
      </c>
      <c r="F12" s="0" t="n">
        <v>35</v>
      </c>
      <c r="G12" s="4" t="n">
        <f aca="false">(E12+(E12*F12/100))*D12</f>
        <v>315399.42</v>
      </c>
    </row>
    <row collapsed="false" customFormat="false" customHeight="false" hidden="false" ht="81.3" outlineLevel="0" r="13">
      <c r="A13" s="0" t="n">
        <v>7</v>
      </c>
      <c r="B13" s="0" t="n">
        <v>10.28</v>
      </c>
      <c r="C13" s="0" t="s">
        <v>18</v>
      </c>
      <c r="D13" s="0" t="n">
        <v>26</v>
      </c>
      <c r="E13" s="0" t="n">
        <v>202.79</v>
      </c>
      <c r="F13" s="0" t="n">
        <v>18</v>
      </c>
      <c r="G13" s="4" t="n">
        <f aca="false">(E13+(E13*F13/100))*D13</f>
        <v>6221.5972</v>
      </c>
    </row>
    <row collapsed="false" customFormat="false" customHeight="false" hidden="false" ht="81.3" outlineLevel="0" r="14">
      <c r="A14" s="0" t="n">
        <v>8</v>
      </c>
      <c r="B14" s="0" t="s">
        <v>19</v>
      </c>
      <c r="C14" s="0" t="s">
        <v>20</v>
      </c>
      <c r="D14" s="0" t="n">
        <v>8</v>
      </c>
      <c r="E14" s="0" t="n">
        <v>3289.46</v>
      </c>
      <c r="F14" s="0" t="n">
        <v>18</v>
      </c>
      <c r="G14" s="4" t="n">
        <f aca="false">(E14+(E14*F14/100))*D14</f>
        <v>31052.5024</v>
      </c>
    </row>
    <row collapsed="false" customFormat="false" customHeight="false" hidden="false" ht="67.15" outlineLevel="0" r="15">
      <c r="A15" s="0" t="n">
        <v>9</v>
      </c>
      <c r="B15" s="0" t="n">
        <v>11.4</v>
      </c>
      <c r="C15" s="0" t="s">
        <v>21</v>
      </c>
      <c r="D15" s="0" t="n">
        <v>42.13</v>
      </c>
      <c r="E15" s="0" t="n">
        <v>2595.23</v>
      </c>
      <c r="F15" s="0" t="n">
        <v>35</v>
      </c>
      <c r="G15" s="4" t="n">
        <f aca="false">(E15+(E15*F15/100))*D15</f>
        <v>147605.003865</v>
      </c>
    </row>
    <row collapsed="false" customFormat="false" customHeight="false" hidden="false" ht="81.3" outlineLevel="0" r="16">
      <c r="A16" s="0" t="n">
        <v>10</v>
      </c>
      <c r="B16" s="0" t="n">
        <v>11.34</v>
      </c>
      <c r="C16" s="0" t="s">
        <v>22</v>
      </c>
      <c r="D16" s="0" t="n">
        <v>42.13</v>
      </c>
      <c r="E16" s="0" t="n">
        <v>374.81</v>
      </c>
      <c r="F16" s="0" t="n">
        <v>35</v>
      </c>
      <c r="G16" s="4" t="n">
        <f aca="false">(E16+(E16*F16/100))*D16</f>
        <v>21317.506155</v>
      </c>
    </row>
    <row collapsed="false" customFormat="false" customHeight="false" hidden="false" ht="81.3" outlineLevel="0" r="17">
      <c r="A17" s="0" t="n">
        <v>11</v>
      </c>
      <c r="B17" s="0" t="s">
        <v>23</v>
      </c>
      <c r="C17" s="0" t="s">
        <v>24</v>
      </c>
      <c r="D17" s="0" t="n">
        <v>50</v>
      </c>
      <c r="E17" s="0" t="n">
        <v>3289.46</v>
      </c>
      <c r="F17" s="0" t="n">
        <v>18</v>
      </c>
      <c r="G17" s="4" t="n">
        <f aca="false">(E17+(E17*F17/100))*D17</f>
        <v>194078.14</v>
      </c>
    </row>
    <row collapsed="false" customFormat="false" customHeight="false" hidden="false" ht="24.6" outlineLevel="0" r="18">
      <c r="A18" s="0" t="n">
        <v>12</v>
      </c>
      <c r="B18" s="0" t="s">
        <v>10</v>
      </c>
      <c r="C18" s="0" t="s">
        <v>25</v>
      </c>
      <c r="D18" s="0" t="n">
        <v>3.5</v>
      </c>
      <c r="E18" s="0" t="n">
        <v>3081.46</v>
      </c>
      <c r="F18" s="0" t="n">
        <v>18</v>
      </c>
      <c r="G18" s="4" t="n">
        <f aca="false">(E18+(E18*F18/100))*D18</f>
        <v>12726.4298</v>
      </c>
    </row>
    <row collapsed="false" customFormat="false" customHeight="false" hidden="false" ht="138.05" outlineLevel="0" r="19">
      <c r="A19" s="0" t="n">
        <v>13</v>
      </c>
      <c r="B19" s="0" t="s">
        <v>26</v>
      </c>
      <c r="C19" s="0" t="s">
        <v>27</v>
      </c>
      <c r="D19" s="0" t="n">
        <v>300</v>
      </c>
      <c r="E19" s="0" t="n">
        <v>616.05</v>
      </c>
      <c r="F19" s="0" t="n">
        <v>15</v>
      </c>
      <c r="G19" s="4" t="n">
        <f aca="false">(E19+(E19*F19/100))*D19</f>
        <v>212537.25</v>
      </c>
    </row>
    <row collapsed="false" customFormat="false" customHeight="false" hidden="false" ht="38.8" outlineLevel="0" r="20">
      <c r="A20" s="0" t="n">
        <v>14</v>
      </c>
      <c r="B20" s="0" t="s">
        <v>28</v>
      </c>
      <c r="C20" s="0" t="s">
        <v>29</v>
      </c>
      <c r="D20" s="0" t="n">
        <v>131</v>
      </c>
      <c r="E20" s="0" t="n">
        <v>452.76</v>
      </c>
      <c r="F20" s="0" t="n">
        <v>15</v>
      </c>
      <c r="G20" s="4" t="n">
        <f aca="false">(E20+(E20*F20/100))*D20</f>
        <v>68208.294</v>
      </c>
    </row>
    <row collapsed="false" customFormat="false" customHeight="false" hidden="false" ht="123.85" outlineLevel="0" r="21">
      <c r="A21" s="0" t="n">
        <v>15</v>
      </c>
      <c r="B21" s="0" t="n">
        <v>17.27</v>
      </c>
      <c r="C21" s="0" t="s">
        <v>30</v>
      </c>
      <c r="D21" s="0" t="n">
        <v>65</v>
      </c>
      <c r="E21" s="0" t="n">
        <v>2442.02</v>
      </c>
      <c r="F21" s="0" t="n">
        <v>40</v>
      </c>
      <c r="G21" s="4" t="n">
        <f aca="false">(E21+(E21*F21/100))*D21</f>
        <v>222223.82</v>
      </c>
    </row>
    <row collapsed="false" customFormat="false" customHeight="false" hidden="false" ht="52.95" outlineLevel="0" r="22">
      <c r="A22" s="0" t="n">
        <v>16</v>
      </c>
      <c r="B22" s="0" t="n">
        <v>17.51</v>
      </c>
      <c r="C22" s="0" t="s">
        <v>31</v>
      </c>
      <c r="D22" s="0" t="n">
        <v>21</v>
      </c>
      <c r="E22" s="0" t="n">
        <v>1014.08</v>
      </c>
      <c r="F22" s="0" t="n">
        <v>12</v>
      </c>
      <c r="G22" s="4" t="n">
        <f aca="false">(E22+(E22*F22/100))*D22</f>
        <v>23851.1616</v>
      </c>
    </row>
    <row collapsed="false" customFormat="false" customHeight="false" hidden="false" ht="166.4" outlineLevel="0" r="23">
      <c r="A23" s="0" t="n">
        <v>17</v>
      </c>
      <c r="B23" s="0" t="n">
        <v>16.6</v>
      </c>
      <c r="C23" s="0" t="s">
        <v>32</v>
      </c>
      <c r="D23" s="0" t="n">
        <v>1600</v>
      </c>
      <c r="E23" s="0" t="n">
        <v>25.02</v>
      </c>
      <c r="F23" s="0" t="n">
        <v>12</v>
      </c>
      <c r="G23" s="4" t="n">
        <f aca="false">(E23+(E23*F23/100))*D23</f>
        <v>44835.84</v>
      </c>
    </row>
    <row collapsed="false" customFormat="false" customHeight="false" hidden="false" ht="109.7" outlineLevel="0" r="24">
      <c r="A24" s="0" t="n">
        <v>18</v>
      </c>
      <c r="B24" s="0" t="n">
        <v>16.14</v>
      </c>
      <c r="C24" s="0" t="s">
        <v>33</v>
      </c>
      <c r="D24" s="0" t="n">
        <v>1600</v>
      </c>
      <c r="E24" s="0" t="n">
        <v>43.54</v>
      </c>
      <c r="F24" s="0" t="n">
        <v>15</v>
      </c>
      <c r="G24" s="4" t="n">
        <f aca="false">(E24+(E24*F24/100))*D24</f>
        <v>80113.6</v>
      </c>
    </row>
    <row collapsed="false" customFormat="false" customHeight="false" hidden="false" ht="67.15" outlineLevel="0" r="25">
      <c r="A25" s="0" t="n">
        <v>19</v>
      </c>
      <c r="B25" s="0" t="n">
        <v>10.14</v>
      </c>
      <c r="C25" s="0" t="s">
        <v>34</v>
      </c>
      <c r="D25" s="0" t="n">
        <v>2</v>
      </c>
      <c r="E25" s="0" t="n">
        <v>3081.46</v>
      </c>
      <c r="F25" s="0" t="n">
        <v>18</v>
      </c>
      <c r="G25" s="4" t="n">
        <f aca="false">(E25+(E25*F25/100))*D25</f>
        <v>7272.2456</v>
      </c>
    </row>
    <row collapsed="false" customFormat="false" customHeight="false" hidden="false" ht="138.05" outlineLevel="0" r="26">
      <c r="A26" s="0" t="n">
        <v>20</v>
      </c>
      <c r="B26" s="0" t="n">
        <v>18.4</v>
      </c>
      <c r="C26" s="0" t="s">
        <v>35</v>
      </c>
      <c r="D26" s="0" t="n">
        <v>2.5</v>
      </c>
      <c r="E26" s="0" t="n">
        <v>6894</v>
      </c>
      <c r="F26" s="0" t="n">
        <v>0</v>
      </c>
      <c r="G26" s="4" t="n">
        <f aca="false">(E26+(E26*F26/100))*D26</f>
        <v>17235</v>
      </c>
    </row>
    <row collapsed="false" customFormat="false" customHeight="false" hidden="false" ht="67.15" outlineLevel="0" r="27">
      <c r="A27" s="0" t="n">
        <v>21</v>
      </c>
      <c r="B27" s="0" t="s">
        <v>36</v>
      </c>
      <c r="C27" s="0" t="s">
        <v>37</v>
      </c>
      <c r="D27" s="0" t="n">
        <v>15</v>
      </c>
      <c r="E27" s="0" t="n">
        <v>824.76</v>
      </c>
      <c r="F27" s="0" t="n">
        <v>40</v>
      </c>
      <c r="G27" s="4" t="n">
        <f aca="false">(E27+(E27*F27/100))*D27</f>
        <v>17319.96</v>
      </c>
    </row>
    <row collapsed="false" customFormat="false" customHeight="true" hidden="false" ht="27.75" outlineLevel="0" r="28">
      <c r="A28" s="0" t="n">
        <v>22</v>
      </c>
      <c r="B28" s="0" t="s">
        <v>38</v>
      </c>
      <c r="C28" s="0" t="s">
        <v>39</v>
      </c>
      <c r="D28" s="0" t="n">
        <v>70</v>
      </c>
      <c r="E28" s="0" t="n">
        <v>710.21</v>
      </c>
      <c r="F28" s="0" t="n">
        <v>35</v>
      </c>
      <c r="G28" s="4" t="n">
        <f aca="false">(E28+(E28*F28/100))*D28</f>
        <v>67114.845</v>
      </c>
    </row>
    <row collapsed="false" customFormat="false" customHeight="false" hidden="false" ht="109.7" outlineLevel="0" r="29">
      <c r="A29" s="0" t="n">
        <v>23</v>
      </c>
      <c r="B29" s="0" t="n">
        <v>18.18</v>
      </c>
      <c r="C29" s="0" t="s">
        <v>40</v>
      </c>
      <c r="D29" s="0" t="n">
        <v>70</v>
      </c>
      <c r="E29" s="0" t="n">
        <v>5166.94</v>
      </c>
      <c r="F29" s="0" t="n">
        <v>16</v>
      </c>
      <c r="G29" s="4" t="n">
        <f aca="false">(E29+(E29*F29/100))*D29</f>
        <v>419555.528</v>
      </c>
    </row>
    <row collapsed="false" customFormat="false" customHeight="false" hidden="false" ht="38.8" outlineLevel="0" r="30">
      <c r="A30" s="0" t="n">
        <v>24</v>
      </c>
      <c r="B30" s="0" t="n">
        <v>15.06</v>
      </c>
      <c r="C30" s="0" t="s">
        <v>41</v>
      </c>
      <c r="D30" s="0" t="n">
        <v>500</v>
      </c>
      <c r="E30" s="0" t="n">
        <v>65.33</v>
      </c>
      <c r="F30" s="0" t="n">
        <v>15</v>
      </c>
      <c r="G30" s="4" t="n">
        <f aca="false">(E30+(E30*F30/100))*D30</f>
        <v>37564.75</v>
      </c>
    </row>
    <row collapsed="false" customFormat="false" customHeight="false" hidden="false" ht="38.8" outlineLevel="0" r="31">
      <c r="A31" s="0" t="n">
        <v>25</v>
      </c>
      <c r="B31" s="0" t="n">
        <v>15.07</v>
      </c>
      <c r="C31" s="0" t="s">
        <v>42</v>
      </c>
      <c r="D31" s="0" t="n">
        <v>1100</v>
      </c>
      <c r="E31" s="0" t="n">
        <v>107.18</v>
      </c>
      <c r="F31" s="0" t="n">
        <v>15</v>
      </c>
      <c r="G31" s="4" t="n">
        <f aca="false">(E31+(E31*F31/100))*D31</f>
        <v>135582.7</v>
      </c>
    </row>
    <row collapsed="false" customFormat="false" customHeight="false" hidden="false" ht="166.4" outlineLevel="0" r="32">
      <c r="A32" s="0" t="n">
        <v>26</v>
      </c>
      <c r="B32" s="0" t="s">
        <v>43</v>
      </c>
      <c r="C32" s="0" t="s">
        <v>44</v>
      </c>
      <c r="D32" s="0" t="n">
        <v>4.25</v>
      </c>
      <c r="E32" s="0" t="n">
        <v>42.35</v>
      </c>
      <c r="F32" s="0" t="n">
        <v>12</v>
      </c>
      <c r="G32" s="4" t="n">
        <f aca="false">(E32+(E32*F32/100))*D32</f>
        <v>201.586</v>
      </c>
    </row>
    <row collapsed="false" customFormat="false" customHeight="false" hidden="false" ht="166.4" outlineLevel="0" r="33">
      <c r="A33" s="0" t="n">
        <v>27</v>
      </c>
      <c r="B33" s="0" t="n">
        <v>13.13</v>
      </c>
      <c r="C33" s="0" t="s">
        <v>45</v>
      </c>
      <c r="D33" s="0" t="n">
        <v>358</v>
      </c>
      <c r="E33" s="0" t="n">
        <v>369.23</v>
      </c>
      <c r="F33" s="0" t="n">
        <v>35</v>
      </c>
      <c r="G33" s="4" t="n">
        <f aca="false">(E33+(E33*F33/100))*D33</f>
        <v>178448.859</v>
      </c>
    </row>
    <row collapsed="false" customFormat="false" customHeight="false" hidden="false" ht="81.3" outlineLevel="0" r="34">
      <c r="A34" s="0" t="n">
        <v>28</v>
      </c>
      <c r="B34" s="0" t="n">
        <v>13.55</v>
      </c>
      <c r="C34" s="0" t="s">
        <v>46</v>
      </c>
      <c r="D34" s="0" t="n">
        <v>94.49</v>
      </c>
      <c r="E34" s="0" t="n">
        <v>3081.46</v>
      </c>
      <c r="F34" s="0" t="n">
        <v>15</v>
      </c>
      <c r="G34" s="4" t="n">
        <f aca="false">(E34+(E34*F34/100))*D34</f>
        <v>334842.22871</v>
      </c>
    </row>
    <row collapsed="false" customFormat="false" customHeight="false" hidden="false" ht="279.85" outlineLevel="0" r="35">
      <c r="A35" s="0" t="n">
        <v>29</v>
      </c>
      <c r="B35" s="0" t="s">
        <v>47</v>
      </c>
      <c r="C35" s="0" t="s">
        <v>48</v>
      </c>
      <c r="D35" s="0" t="n">
        <v>260</v>
      </c>
      <c r="E35" s="0" t="n">
        <v>1345.26</v>
      </c>
      <c r="F35" s="0" t="n">
        <v>15</v>
      </c>
      <c r="G35" s="4" t="n">
        <f aca="false">(E35+(E35*F35/100))*D35</f>
        <v>402232.74</v>
      </c>
    </row>
    <row collapsed="false" customFormat="false" customHeight="false" hidden="false" ht="138.05" outlineLevel="0" r="36">
      <c r="A36" s="0" t="n">
        <v>30</v>
      </c>
      <c r="B36" s="0" t="n">
        <v>14.88</v>
      </c>
      <c r="C36" s="0" t="s">
        <v>49</v>
      </c>
      <c r="D36" s="0" t="n">
        <v>20</v>
      </c>
      <c r="E36" s="0" t="n">
        <v>954.05</v>
      </c>
      <c r="F36" s="0" t="n">
        <v>25</v>
      </c>
      <c r="G36" s="4" t="n">
        <f aca="false">(E36+(E36*F36/100))*D36</f>
        <v>23851.25</v>
      </c>
    </row>
    <row collapsed="false" customFormat="false" customHeight="false" hidden="false" ht="138.05" outlineLevel="0" r="37">
      <c r="A37" s="0" t="n">
        <v>31</v>
      </c>
      <c r="B37" s="0" t="n">
        <v>14.9</v>
      </c>
      <c r="C37" s="0" t="s">
        <v>50</v>
      </c>
      <c r="D37" s="0" t="n">
        <v>30</v>
      </c>
      <c r="E37" s="0" t="n">
        <v>977.51</v>
      </c>
      <c r="F37" s="0" t="n">
        <v>15</v>
      </c>
      <c r="G37" s="4" t="n">
        <f aca="false">(E37+(E37*F37/100))*D37</f>
        <v>33724.095</v>
      </c>
    </row>
    <row collapsed="false" customFormat="false" customHeight="false" hidden="false" ht="95.5" outlineLevel="0" r="38">
      <c r="A38" s="0" t="n">
        <v>32</v>
      </c>
      <c r="B38" s="0" t="n">
        <v>14.8</v>
      </c>
      <c r="C38" s="0" t="s">
        <v>51</v>
      </c>
      <c r="D38" s="0" t="n">
        <v>150</v>
      </c>
      <c r="E38" s="0" t="n">
        <v>707.47</v>
      </c>
      <c r="F38" s="0" t="n">
        <v>15</v>
      </c>
      <c r="G38" s="4" t="n">
        <f aca="false">(E38+(E38*F38/100))*D38</f>
        <v>122038.575</v>
      </c>
    </row>
    <row collapsed="false" customFormat="false" customHeight="false" hidden="false" ht="24.6" outlineLevel="0" r="39">
      <c r="A39" s="0" t="n">
        <v>33</v>
      </c>
      <c r="B39" s="0" t="s">
        <v>10</v>
      </c>
      <c r="C39" s="0" t="s">
        <v>52</v>
      </c>
      <c r="D39" s="0" t="n">
        <v>3</v>
      </c>
      <c r="E39" s="0" t="n">
        <v>1500</v>
      </c>
      <c r="F39" s="0" t="n">
        <v>12</v>
      </c>
      <c r="G39" s="4" t="n">
        <f aca="false">(E39+(E39*F39/100))*D39</f>
        <v>5040</v>
      </c>
    </row>
    <row collapsed="false" customFormat="false" customHeight="false" hidden="false" ht="24.6" outlineLevel="0" r="40">
      <c r="A40" s="0" t="n">
        <v>34</v>
      </c>
      <c r="B40" s="0" t="s">
        <v>10</v>
      </c>
      <c r="C40" s="0" t="s">
        <v>53</v>
      </c>
      <c r="D40" s="0" t="n">
        <v>300</v>
      </c>
      <c r="E40" s="0" t="n">
        <v>60</v>
      </c>
      <c r="F40" s="0" t="n">
        <v>0</v>
      </c>
      <c r="G40" s="4" t="n">
        <f aca="false">(E40+(E40*F40/100))*D40</f>
        <v>18000</v>
      </c>
    </row>
    <row collapsed="false" customFormat="false" customHeight="false" hidden="false" ht="24.6" outlineLevel="0" r="41">
      <c r="F41" s="0" t="s">
        <v>54</v>
      </c>
      <c r="G41" s="4" t="n">
        <f aca="false">SUM(G7:G40)</f>
        <v>3547017.85153</v>
      </c>
    </row>
  </sheetData>
  <mergeCells count="2">
    <mergeCell ref="B4:G4"/>
    <mergeCell ref="B5:G5"/>
  </mergeCells>
  <printOptions headings="false" gridLines="false" gridLinesSet="true" horizontalCentered="false" verticalCentered="false"/>
  <pageMargins left="0.25" right="0.25" top="0.75" bottom="0.75"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G36"/>
  <sheetViews>
    <sheetView colorId="64" defaultGridColor="true" rightToLeft="false" showFormulas="false" showGridLines="true" showOutlineSymbols="true" showRowColHeaders="true" showZeros="true" tabSelected="false" topLeftCell="A33" view="normal" windowProtection="false" workbookViewId="0" zoomScale="100" zoomScaleNormal="100" zoomScalePageLayoutView="100">
      <selection activeCell="F36" activeCellId="0" pane="topLeft" sqref="F36"/>
    </sheetView>
  </sheetViews>
  <sheetFormatPr defaultRowHeight="23.8"/>
  <cols>
    <col collapsed="false" hidden="false" max="1" min="1" style="0" width="12"/>
    <col collapsed="false" hidden="false" max="2" min="2" style="0" width="33.1296296296296"/>
    <col collapsed="false" hidden="false" max="4" min="3" style="0" width="8.5"/>
    <col collapsed="false" hidden="false" max="5" min="5" style="0" width="15.3703703703704"/>
    <col collapsed="false" hidden="false" max="6" min="6" style="0" width="15"/>
    <col collapsed="false" hidden="false" max="1025" min="7" style="0" width="8.48518518518519"/>
  </cols>
  <sheetData>
    <row collapsed="false" customFormat="false" customHeight="true" hidden="false" ht="24.6" outlineLevel="0" r="1">
      <c r="A1" s="5" t="s">
        <v>55</v>
      </c>
      <c r="B1" s="5"/>
      <c r="C1" s="5"/>
      <c r="D1" s="5"/>
      <c r="E1" s="5"/>
      <c r="F1" s="5"/>
    </row>
    <row collapsed="false" customFormat="false" customHeight="false" hidden="false" ht="38.8" outlineLevel="0" r="2">
      <c r="A2" s="6" t="s">
        <v>3</v>
      </c>
      <c r="B2" s="6" t="s">
        <v>4</v>
      </c>
      <c r="C2" s="7" t="s">
        <v>5</v>
      </c>
      <c r="D2" s="6" t="s">
        <v>6</v>
      </c>
      <c r="E2" s="6" t="s">
        <v>7</v>
      </c>
      <c r="F2" s="6" t="s">
        <v>8</v>
      </c>
    </row>
    <row collapsed="false" customFormat="false" customHeight="false" hidden="false" ht="265.65" outlineLevel="0" r="3">
      <c r="A3" s="8" t="n">
        <v>28.38</v>
      </c>
      <c r="B3" s="9" t="s">
        <v>56</v>
      </c>
    </row>
    <row collapsed="false" customFormat="false" customHeight="false" hidden="false" ht="24.6" outlineLevel="0" r="4">
      <c r="A4" s="8" t="s">
        <v>57</v>
      </c>
      <c r="B4" s="9" t="s">
        <v>58</v>
      </c>
      <c r="C4" s="10" t="n">
        <v>185</v>
      </c>
      <c r="D4" s="10" t="n">
        <v>213.14</v>
      </c>
      <c r="E4" s="10" t="n">
        <v>0</v>
      </c>
      <c r="F4" s="10" t="n">
        <f aca="false">C4*D4*(100+E4)/100</f>
        <v>39430.9</v>
      </c>
    </row>
    <row collapsed="false" customFormat="false" customHeight="false" hidden="false" ht="24.6" outlineLevel="0" r="5">
      <c r="A5" s="8" t="s">
        <v>59</v>
      </c>
      <c r="B5" s="9" t="s">
        <v>60</v>
      </c>
      <c r="C5" s="10" t="n">
        <v>125</v>
      </c>
      <c r="D5" s="10" t="n">
        <v>417.4</v>
      </c>
      <c r="E5" s="10" t="n">
        <v>0</v>
      </c>
      <c r="F5" s="10" t="n">
        <f aca="false">C5*D5*(100+E5)/100</f>
        <v>52175</v>
      </c>
    </row>
    <row collapsed="false" customFormat="false" customHeight="false" hidden="false" ht="23.8" outlineLevel="0" r="6">
      <c r="A6" s="8" t="s">
        <v>10</v>
      </c>
      <c r="B6" s="11" t="s">
        <v>61</v>
      </c>
      <c r="C6" s="10" t="n">
        <v>7</v>
      </c>
      <c r="D6" s="10" t="n">
        <v>5000</v>
      </c>
      <c r="E6" s="10" t="n">
        <v>0</v>
      </c>
      <c r="F6" s="10" t="n">
        <f aca="false">C6*D6*(100+E6)/100</f>
        <v>35000</v>
      </c>
    </row>
    <row collapsed="false" customFormat="false" customHeight="false" hidden="false" ht="23.8" outlineLevel="0" r="7">
      <c r="A7" s="8" t="s">
        <v>10</v>
      </c>
      <c r="B7" s="11" t="s">
        <v>62</v>
      </c>
      <c r="C7" s="10" t="n">
        <v>7</v>
      </c>
      <c r="D7" s="10" t="n">
        <v>2000</v>
      </c>
      <c r="E7" s="10" t="n">
        <v>0</v>
      </c>
      <c r="F7" s="10" t="n">
        <f aca="false">C7*D7*(100+E7)/100</f>
        <v>14000</v>
      </c>
    </row>
    <row collapsed="false" customFormat="false" customHeight="false" hidden="false" ht="23.8" outlineLevel="0" r="8">
      <c r="A8" s="8" t="s">
        <v>10</v>
      </c>
      <c r="B8" s="11" t="s">
        <v>63</v>
      </c>
      <c r="C8" s="10" t="n">
        <v>7</v>
      </c>
      <c r="D8" s="10" t="n">
        <v>600</v>
      </c>
      <c r="E8" s="10" t="n">
        <v>0</v>
      </c>
      <c r="F8" s="10" t="n">
        <f aca="false">C8*D8*(100+E8)/100</f>
        <v>4200</v>
      </c>
    </row>
    <row collapsed="false" customFormat="false" customHeight="false" hidden="false" ht="23.8" outlineLevel="0" r="9">
      <c r="A9" s="8" t="s">
        <v>10</v>
      </c>
      <c r="B9" s="11" t="s">
        <v>64</v>
      </c>
      <c r="C9" s="10" t="n">
        <v>20</v>
      </c>
      <c r="D9" s="10" t="n">
        <v>500</v>
      </c>
      <c r="E9" s="10" t="n">
        <v>0</v>
      </c>
      <c r="F9" s="10" t="n">
        <f aca="false">C9*D9*(100+E9)/100</f>
        <v>10000</v>
      </c>
    </row>
    <row collapsed="false" customFormat="false" customHeight="false" hidden="false" ht="67.15" outlineLevel="0" r="10">
      <c r="A10" s="8" t="s">
        <v>65</v>
      </c>
      <c r="B10" s="9" t="s">
        <v>66</v>
      </c>
      <c r="C10" s="10" t="n">
        <v>7</v>
      </c>
      <c r="D10" s="10" t="n">
        <v>3880.14</v>
      </c>
      <c r="E10" s="10" t="n">
        <v>0</v>
      </c>
      <c r="F10" s="10" t="n">
        <f aca="false">C10*D10*(100+E10)/100</f>
        <v>27160.98</v>
      </c>
    </row>
    <row collapsed="false" customFormat="false" customHeight="false" hidden="false" ht="38.8" outlineLevel="0" r="11">
      <c r="A11" s="8" t="s">
        <v>67</v>
      </c>
      <c r="B11" s="9" t="s">
        <v>68</v>
      </c>
      <c r="C11" s="10" t="n">
        <v>2</v>
      </c>
      <c r="D11" s="10" t="n">
        <v>863.51</v>
      </c>
      <c r="E11" s="10" t="n">
        <v>0</v>
      </c>
      <c r="F11" s="10" t="n">
        <f aca="false">C11*D11*(100+E11)/100</f>
        <v>1727.02</v>
      </c>
    </row>
    <row collapsed="false" customFormat="false" customHeight="false" hidden="false" ht="23.8" outlineLevel="0" r="12">
      <c r="A12" s="8" t="s">
        <v>10</v>
      </c>
      <c r="B12" s="11" t="s">
        <v>69</v>
      </c>
      <c r="C12" s="10" t="n">
        <v>23</v>
      </c>
      <c r="D12" s="10" t="n">
        <v>500</v>
      </c>
      <c r="E12" s="10" t="n">
        <v>0</v>
      </c>
      <c r="F12" s="10" t="n">
        <f aca="false">C12*D12*(100+E12)/100</f>
        <v>11500</v>
      </c>
    </row>
    <row collapsed="false" customFormat="false" customHeight="false" hidden="false" ht="23.8" outlineLevel="0" r="13">
      <c r="A13" s="8" t="s">
        <v>10</v>
      </c>
      <c r="B13" s="11" t="s">
        <v>69</v>
      </c>
      <c r="C13" s="10" t="n">
        <v>4</v>
      </c>
      <c r="D13" s="10" t="n">
        <v>250</v>
      </c>
      <c r="E13" s="10" t="n">
        <v>0</v>
      </c>
      <c r="F13" s="10" t="n">
        <f aca="false">C13*D13*(100+E13)/100</f>
        <v>1000</v>
      </c>
    </row>
    <row collapsed="false" customFormat="false" customHeight="false" hidden="false" ht="23.8" outlineLevel="0" r="14">
      <c r="A14" s="8" t="s">
        <v>10</v>
      </c>
      <c r="B14" s="11" t="s">
        <v>70</v>
      </c>
      <c r="C14" s="10"/>
      <c r="D14" s="10"/>
      <c r="E14" s="10"/>
      <c r="F14" s="10" t="n">
        <f aca="false">C14*D14*(100+E14)/100</f>
        <v>0</v>
      </c>
    </row>
    <row collapsed="false" customFormat="false" customHeight="false" hidden="false" ht="52.95" outlineLevel="0" r="15">
      <c r="A15" s="8" t="s">
        <v>71</v>
      </c>
      <c r="B15" s="9" t="s">
        <v>72</v>
      </c>
      <c r="C15" s="10" t="n">
        <v>7</v>
      </c>
      <c r="D15" s="10" t="n">
        <v>1976.01</v>
      </c>
      <c r="E15" s="10" t="n">
        <v>0</v>
      </c>
      <c r="F15" s="10" t="n">
        <f aca="false">C15*D15*(100+E15)/100</f>
        <v>13832.07</v>
      </c>
    </row>
    <row collapsed="false" customFormat="false" customHeight="false" hidden="false" ht="81.3" outlineLevel="0" r="16">
      <c r="A16" s="8" t="s">
        <v>73</v>
      </c>
      <c r="B16" s="9" t="s">
        <v>74</v>
      </c>
      <c r="C16" s="10" t="n">
        <v>7</v>
      </c>
      <c r="D16" s="10" t="n">
        <v>819.72</v>
      </c>
      <c r="E16" s="10" t="n">
        <v>0</v>
      </c>
      <c r="F16" s="10" t="n">
        <f aca="false">C16*D16*(100+E16)/100</f>
        <v>5738.04</v>
      </c>
    </row>
    <row collapsed="false" customFormat="false" customHeight="false" hidden="false" ht="23.8" outlineLevel="0" r="17">
      <c r="A17" s="8" t="s">
        <v>10</v>
      </c>
      <c r="B17" s="11" t="s">
        <v>75</v>
      </c>
      <c r="C17" s="10" t="n">
        <v>7</v>
      </c>
      <c r="D17" s="10" t="n">
        <v>1000</v>
      </c>
      <c r="E17" s="10" t="n">
        <v>0</v>
      </c>
      <c r="F17" s="10" t="n">
        <f aca="false">C17*D17*(100+E17)/100</f>
        <v>7000</v>
      </c>
    </row>
    <row collapsed="false" customFormat="false" customHeight="false" hidden="false" ht="23.8" outlineLevel="0" r="18">
      <c r="A18" s="8" t="s">
        <v>10</v>
      </c>
      <c r="B18" s="11" t="s">
        <v>75</v>
      </c>
      <c r="C18" s="10" t="n">
        <v>2</v>
      </c>
      <c r="D18" s="10" t="n">
        <v>700</v>
      </c>
      <c r="E18" s="10"/>
      <c r="F18" s="10" t="n">
        <f aca="false">C18*D18*(100+E18)/100</f>
        <v>1400</v>
      </c>
    </row>
    <row collapsed="false" customFormat="false" customHeight="false" hidden="false" ht="95.5" outlineLevel="0" r="19">
      <c r="A19" s="8" t="s">
        <v>76</v>
      </c>
      <c r="B19" s="9" t="s">
        <v>77</v>
      </c>
      <c r="C19" s="10" t="n">
        <v>9</v>
      </c>
      <c r="D19" s="10" t="n">
        <v>42.08</v>
      </c>
      <c r="E19" s="10" t="n">
        <v>0</v>
      </c>
      <c r="F19" s="10" t="n">
        <f aca="false">C19*D19*(100+E19)/100</f>
        <v>378.72</v>
      </c>
    </row>
    <row collapsed="false" customFormat="false" customHeight="false" hidden="false" ht="24.6" outlineLevel="0" r="20">
      <c r="A20" s="8" t="s">
        <v>10</v>
      </c>
      <c r="B20" s="9" t="s">
        <v>78</v>
      </c>
      <c r="C20" s="10" t="n">
        <v>10</v>
      </c>
      <c r="D20" s="10" t="n">
        <v>100</v>
      </c>
      <c r="E20" s="10" t="n">
        <v>0</v>
      </c>
      <c r="F20" s="10" t="n">
        <f aca="false">C20*D20*(100+E20)/100</f>
        <v>1000</v>
      </c>
    </row>
    <row collapsed="false" customFormat="false" customHeight="false" hidden="false" ht="81.3" outlineLevel="0" r="21">
      <c r="A21" s="8" t="s">
        <v>79</v>
      </c>
      <c r="B21" s="9" t="s">
        <v>80</v>
      </c>
      <c r="C21" s="10" t="n">
        <v>1</v>
      </c>
      <c r="D21" s="10" t="n">
        <v>6458.3</v>
      </c>
      <c r="E21" s="10" t="n">
        <v>0</v>
      </c>
      <c r="F21" s="10" t="n">
        <f aca="false">C21*D21*(100+E21)/100</f>
        <v>6458.3</v>
      </c>
    </row>
    <row collapsed="false" customFormat="false" customHeight="false" hidden="false" ht="123.85" outlineLevel="0" r="22">
      <c r="A22" s="8" t="s">
        <v>81</v>
      </c>
      <c r="B22" s="9" t="s">
        <v>82</v>
      </c>
      <c r="C22" s="10" t="n">
        <v>7</v>
      </c>
      <c r="D22" s="10" t="n">
        <v>870.55</v>
      </c>
      <c r="E22" s="10" t="n">
        <v>0</v>
      </c>
      <c r="F22" s="10" t="n">
        <f aca="false">C22*D22*(100+E22)/100</f>
        <v>6093.85</v>
      </c>
    </row>
    <row collapsed="false" customFormat="false" customHeight="false" hidden="false" ht="24.6" outlineLevel="0" r="23">
      <c r="A23" s="8" t="s">
        <v>83</v>
      </c>
      <c r="B23" s="9" t="s">
        <v>84</v>
      </c>
      <c r="C23" s="10" t="n">
        <v>7</v>
      </c>
      <c r="D23" s="10" t="n">
        <v>211.42</v>
      </c>
      <c r="E23" s="10" t="n">
        <v>0</v>
      </c>
      <c r="F23" s="10" t="n">
        <f aca="false">C23*D23*(100+E23)/100</f>
        <v>1479.94</v>
      </c>
    </row>
    <row collapsed="false" customFormat="false" customHeight="false" hidden="false" ht="38.8" outlineLevel="0" r="24">
      <c r="A24" s="8" t="s">
        <v>10</v>
      </c>
      <c r="B24" s="9" t="s">
        <v>85</v>
      </c>
      <c r="C24" s="10" t="n">
        <v>1</v>
      </c>
      <c r="D24" s="10" t="n">
        <v>10000</v>
      </c>
      <c r="E24" s="10" t="n">
        <v>0</v>
      </c>
      <c r="F24" s="10" t="n">
        <f aca="false">C24*D24*(100+E24)/100</f>
        <v>10000</v>
      </c>
    </row>
    <row collapsed="false" customFormat="false" customHeight="false" hidden="false" ht="109.7" outlineLevel="0" r="25">
      <c r="A25" s="8" t="s">
        <v>86</v>
      </c>
      <c r="B25" s="9" t="s">
        <v>87</v>
      </c>
      <c r="C25" s="10" t="n">
        <v>7</v>
      </c>
      <c r="D25" s="10" t="n">
        <v>270.45</v>
      </c>
      <c r="E25" s="10" t="n">
        <v>0</v>
      </c>
      <c r="F25" s="10" t="n">
        <f aca="false">C25*D25*(100+E25)/100</f>
        <v>1893.15</v>
      </c>
    </row>
    <row collapsed="false" customFormat="false" customHeight="false" hidden="false" ht="23.8" outlineLevel="0" r="26">
      <c r="A26" s="8"/>
      <c r="B26" s="9"/>
      <c r="C26" s="10"/>
      <c r="D26" s="10"/>
      <c r="E26" s="10"/>
      <c r="F26" s="10" t="n">
        <f aca="false">SUM(F4:F25)</f>
        <v>251467.97</v>
      </c>
    </row>
    <row collapsed="false" customFormat="false" customHeight="true" hidden="false" ht="24.6" outlineLevel="0" r="27">
      <c r="A27" s="5" t="s">
        <v>88</v>
      </c>
      <c r="B27" s="5"/>
      <c r="C27" s="5"/>
      <c r="D27" s="5"/>
      <c r="E27" s="5"/>
      <c r="F27" s="5"/>
    </row>
    <row collapsed="false" customFormat="false" customHeight="false" hidden="false" ht="23.8" outlineLevel="0" r="28">
      <c r="A28" s="8" t="s">
        <v>89</v>
      </c>
      <c r="B28" s="11" t="s">
        <v>90</v>
      </c>
      <c r="C28" s="10" t="n">
        <v>210</v>
      </c>
      <c r="D28" s="10" t="n">
        <v>395.19</v>
      </c>
      <c r="E28" s="10" t="n">
        <v>0</v>
      </c>
      <c r="F28" s="10" t="n">
        <f aca="false">C28*D28*(100+E28)/100</f>
        <v>82989.9</v>
      </c>
    </row>
    <row collapsed="false" customFormat="false" customHeight="false" hidden="false" ht="23.8" outlineLevel="0" r="29">
      <c r="A29" s="8" t="s">
        <v>91</v>
      </c>
      <c r="B29" s="11" t="s">
        <v>92</v>
      </c>
      <c r="C29" s="10" t="n">
        <v>100</v>
      </c>
      <c r="D29" s="10" t="n">
        <v>309.79</v>
      </c>
      <c r="E29" s="10" t="n">
        <v>0</v>
      </c>
      <c r="F29" s="10" t="n">
        <f aca="false">C29*D29*(100+E29)/100</f>
        <v>30979</v>
      </c>
    </row>
    <row collapsed="false" customFormat="false" customHeight="false" hidden="false" ht="166.4" outlineLevel="0" r="30">
      <c r="A30" s="8" t="n">
        <v>30.75</v>
      </c>
      <c r="B30" s="9" t="s">
        <v>93</v>
      </c>
      <c r="C30" s="10" t="n">
        <v>10</v>
      </c>
      <c r="D30" s="10" t="n">
        <v>632.97</v>
      </c>
      <c r="E30" s="10" t="n">
        <v>0</v>
      </c>
      <c r="F30" s="10" t="n">
        <f aca="false">C30*D30*(100+E30)/100</f>
        <v>6329.7</v>
      </c>
    </row>
    <row collapsed="false" customFormat="false" customHeight="false" hidden="false" ht="24.6" outlineLevel="0" r="31">
      <c r="A31" s="8" t="s">
        <v>94</v>
      </c>
      <c r="B31" s="11" t="s">
        <v>95</v>
      </c>
      <c r="C31" s="10" t="n">
        <v>14</v>
      </c>
      <c r="D31" s="10" t="n">
        <v>45.5</v>
      </c>
      <c r="E31" s="10"/>
      <c r="F31" s="10" t="n">
        <f aca="false">C31*D31*(100+E31)/100</f>
        <v>637</v>
      </c>
    </row>
    <row collapsed="false" customFormat="false" customHeight="false" hidden="false" ht="294" outlineLevel="0" r="32">
      <c r="A32" s="8" t="s">
        <v>96</v>
      </c>
      <c r="B32" s="9" t="s">
        <v>97</v>
      </c>
      <c r="C32" s="10" t="n">
        <v>11</v>
      </c>
      <c r="D32" s="10" t="n">
        <v>6220.86</v>
      </c>
      <c r="E32" s="10" t="n">
        <v>0</v>
      </c>
      <c r="F32" s="10" t="n">
        <f aca="false">C32*D32*(100+E32)/100</f>
        <v>68429.46</v>
      </c>
    </row>
    <row collapsed="false" customFormat="false" customHeight="false" hidden="false" ht="23.8" outlineLevel="0" r="33">
      <c r="A33" s="8" t="s">
        <v>98</v>
      </c>
      <c r="B33" s="11" t="s">
        <v>99</v>
      </c>
      <c r="C33" s="10" t="n">
        <v>8</v>
      </c>
      <c r="D33" s="10" t="n">
        <v>290.41</v>
      </c>
      <c r="E33" s="10" t="n">
        <v>0</v>
      </c>
      <c r="F33" s="10" t="n">
        <f aca="false">C33*D33*(100+E33)/100</f>
        <v>2323.28</v>
      </c>
      <c r="G33" s="10"/>
    </row>
    <row collapsed="false" customFormat="false" customHeight="false" hidden="false" ht="23.8" outlineLevel="0" r="34">
      <c r="A34" s="8" t="s">
        <v>100</v>
      </c>
      <c r="B34" s="11" t="s">
        <v>101</v>
      </c>
      <c r="C34" s="10" t="n">
        <v>8</v>
      </c>
      <c r="D34" s="10" t="n">
        <v>220.6</v>
      </c>
      <c r="E34" s="10" t="n">
        <v>0</v>
      </c>
      <c r="F34" s="10" t="n">
        <f aca="false">C34*D34*(100+E34)/100</f>
        <v>1764.8</v>
      </c>
      <c r="G34" s="10"/>
    </row>
    <row collapsed="false" customFormat="false" customHeight="false" hidden="false" ht="24.6" outlineLevel="0" r="35">
      <c r="F35" s="12" t="n">
        <f aca="false">SUM(F28:F34)</f>
        <v>193453.14</v>
      </c>
    </row>
    <row collapsed="false" customFormat="false" customHeight="false" hidden="false" ht="24.6" outlineLevel="0" r="36">
      <c r="E36" s="0" t="s">
        <v>54</v>
      </c>
      <c r="F36" s="10" t="n">
        <f aca="false">F26+F35</f>
        <v>444921.11</v>
      </c>
    </row>
  </sheetData>
  <mergeCells count="2">
    <mergeCell ref="A1:F1"/>
    <mergeCell ref="A27:F27"/>
  </mergeCells>
  <printOptions headings="false" gridLines="false" gridLinesSet="true" horizontalCentered="false" verticalCentered="false"/>
  <pageMargins left="0.25" right="0.25" top="0.75" bottom="0.75"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F7"/>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E2" activeCellId="0" pane="topLeft" sqref="E2"/>
    </sheetView>
  </sheetViews>
  <sheetFormatPr defaultRowHeight="23.8"/>
  <cols>
    <col collapsed="false" hidden="false" max="1" min="1" style="0" width="14.1259259259259"/>
    <col collapsed="false" hidden="false" max="2" min="2" style="0" width="20.1296296296296"/>
    <col collapsed="false" hidden="false" max="3" min="3" style="0" width="14.6259259259259"/>
    <col collapsed="false" hidden="false" max="4" min="4" style="0" width="13.8777777777778"/>
    <col collapsed="false" hidden="true" max="5" min="5" style="0" width="0"/>
    <col collapsed="false" hidden="false" max="6" min="6" style="0" width="0.125925925925926"/>
    <col collapsed="false" hidden="false" max="1025" min="7" style="0" width="8.48518518518519"/>
  </cols>
  <sheetData>
    <row collapsed="false" customFormat="false" customHeight="true" hidden="false" ht="33.75" outlineLevel="0" r="1">
      <c r="A1" s="5" t="s">
        <v>102</v>
      </c>
      <c r="B1" s="5"/>
      <c r="C1" s="5"/>
      <c r="D1" s="5"/>
      <c r="E1" s="13"/>
      <c r="F1" s="13"/>
    </row>
    <row collapsed="false" customFormat="false" customHeight="true" hidden="false" ht="26.25" outlineLevel="0" r="2">
      <c r="A2" s="14" t="s">
        <v>1</v>
      </c>
      <c r="B2" s="14"/>
      <c r="C2" s="14"/>
      <c r="D2" s="14"/>
      <c r="E2" s="13"/>
      <c r="F2" s="13"/>
    </row>
    <row collapsed="false" customFormat="false" customHeight="false" hidden="false" ht="23.8" outlineLevel="0" r="3">
      <c r="A3" s="15"/>
      <c r="B3" s="15"/>
      <c r="C3" s="15" t="s">
        <v>8</v>
      </c>
    </row>
    <row collapsed="false" customFormat="false" customHeight="false" hidden="false" ht="24.6" outlineLevel="0" r="5">
      <c r="B5" s="12" t="s">
        <v>54</v>
      </c>
      <c r="C5" s="16" t="n">
        <v>3547017</v>
      </c>
    </row>
    <row collapsed="false" customFormat="false" customHeight="false" hidden="false" ht="24.6" outlineLevel="0" r="6">
      <c r="B6" s="12" t="s">
        <v>103</v>
      </c>
      <c r="C6" s="12" t="n">
        <f aca="false">C5*0.15</f>
        <v>532052.55</v>
      </c>
    </row>
    <row collapsed="false" customFormat="false" customHeight="false" hidden="false" ht="24.6" outlineLevel="0" r="7">
      <c r="B7" s="12" t="s">
        <v>104</v>
      </c>
      <c r="C7" s="17" t="n">
        <f aca="false">SUM(C5:C6)</f>
        <v>4079069.55</v>
      </c>
    </row>
  </sheetData>
  <mergeCells count="2">
    <mergeCell ref="A1:D1"/>
    <mergeCell ref="A2:D2"/>
  </mergeCells>
  <printOptions headings="false" gridLines="false" gridLinesSet="true" horizontalCentered="false" verticalCentered="false"/>
  <pageMargins left="0.7" right="0.7" top="0.75" bottom="0.75"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Properties>
</file>

<file path=docProps/core.xml><?xml version="1.0" encoding="utf-8"?>
<cp:coreProperties xmlns:cp="http://schemas.openxmlformats.org/package/2006/metadata/core-properties" xmlns:dc="http://purl.org/dc/elements/1.1/" xmlns:dcmitype="http://purl.org/dc/dcmitype/" xmlns:dcterms="http://purl.org/dc/terms/" xmlns:xsi="http://www.w3.org/2001/XMLSchema-instance">
  <dcterms:created xsi:type="dcterms:W3CDTF">2015-03-13T03:42:50Z</dcterms:created>
  <dc:creator>Mac</dc:creator>
  <cp:lastModifiedBy> </cp:lastModifiedBy>
  <cp:lastPrinted>2015-05-01T12:27:55Z</cp:lastPrinted>
  <dcterms:modified xsi:type="dcterms:W3CDTF">2015-05-04T10:42:29Z</dcterms:modified>
  <cp:revision>0</cp:revision>
</cp:coreProperties>
</file>